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<sst xmlns="http://schemas.openxmlformats.org/spreadsheetml/2006/main" count="117" uniqueCount="50">
  <si>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</si>
  <si>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</si>
  <si>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</si>
  <si>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</si>
  <si>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</si>
  <si>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</si>
  <si>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</si>
  <si>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</si>
  <si>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</si>
  <si>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</si>
  <si>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</si>
  <si>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</si>
  <si>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</si>
  <si>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</si>
  <si>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</si>
  <si>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</si>
  <si>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</si>
  <si>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</si>
  <si>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</si>
  <si>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</si>
  <si>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</si>
  <si>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</si>
  <si>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</si>
  <si>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</si>
  <si>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</si>
  <si>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</si>
  <si>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</si>
  <si>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</si>
  <si>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</si>
  <si>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</si>
  <si>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</si>
  <si>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</si>
  <si>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</si>
  <si>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</si>
  <si>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</si>
  <si>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</si>
  <si>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</si>
  <si>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</si>
  <si>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</si>
  <si>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</si>
  <si>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</si>
  <si>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</si>
  <si>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</si>
  <si>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</si>
  <si>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</si>
  <si>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</si>
  <si>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</si>
  <si>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</si>
  <si>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</si>
  <si>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September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</si>
</sst>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445529</c:v>
                </c:pt>
                <c:pt idx="1">
                  <c:v>69001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514530</c:v>
                </c:pt>
                <c:pt idx="1">
                  <c:v>4786</c:v>
                </c:pt>
                <c:pt idx="2">
                  <c:v>502</c:v>
                </c:pt>
                <c:pt idx="3">
                  <c:v>2482</c:v>
                </c:pt>
                <c:pt idx="4">
                  <c:v>177915</c:v>
                </c:pt>
                <c:pt idx="5">
                  <c:v>1613</c:v>
                </c:pt>
                <c:pt idx="6">
                  <c:v>2907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128593039883</c:v>
                </c:pt>
                <c:pt idx="1">
                  <c:v>5955698092</c:v>
                </c:pt>
                <c:pt idx="2">
                  <c:v>1659371509</c:v>
                </c:pt>
                <c:pt idx="3">
                  <c:v>884100000</c:v>
                </c:pt>
                <c:pt idx="4">
                  <c:v>313655915391</c:v>
                </c:pt>
                <c:pt idx="5">
                  <c:v>16281559000</c:v>
                </c:pt>
                <c:pt idx="6">
                  <c:v>9224639786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96802100248</c:v>
                </c:pt>
                <c:pt idx="1">
                  <c:v>31790939635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249923.3084232212</c:v>
                </c:pt>
                <c:pt idx="1">
                  <c:v>243943.50490549795</c:v>
                </c:pt>
                <c:pt idx="2">
                  <c:v>252572.98206392478</c:v>
                </c:pt>
                <c:pt idx="3">
                  <c:v>226976.03660225763</c:v>
                </c:pt>
                <c:pt idx="4">
                  <c:v>309675.2520818797</c:v>
                </c:pt>
              </c:numCache>
            </c:numRef>
          </c:val>
        </c:ser>
        <c:axId val="32163608"/>
        <c:axId val="21037017"/>
      </c:barChart>
      <c:catAx>
        <c:axId val="3216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037017"/>
        <c:crosses val="autoZero"/>
        <c:auto val="1"/>
        <c:lblOffset val="100"/>
        <c:noMultiLvlLbl val="0"/>
      </c:catAx>
      <c:valAx>
        <c:axId val="21037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163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10093960.942343459</c:v>
                </c:pt>
                <c:pt idx="1">
                  <c:v>3725000</c:v>
                </c:pt>
                <c:pt idx="2">
                  <c:v>10109794.282162834</c:v>
                </c:pt>
                <c:pt idx="3">
                  <c:v>9905380.471380472</c:v>
                </c:pt>
                <c:pt idx="4">
                  <c:v>10686619.952494062</c:v>
                </c:pt>
              </c:numCache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276787"/>
        <c:crosses val="autoZero"/>
        <c:auto val="1"/>
        <c:lblOffset val="100"/>
        <c:noMultiLvlLbl val="0"/>
      </c:catAx>
      <c:valAx>
        <c:axId val="26276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115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1244399.9356456331</c:v>
                </c:pt>
                <c:pt idx="1">
                  <c:v>441754.60425183974</c:v>
                </c:pt>
                <c:pt idx="2">
                  <c:v>1519908.0019646366</c:v>
                </c:pt>
                <c:pt idx="3">
                  <c:v>1522690.0956604371</c:v>
                </c:pt>
                <c:pt idx="4">
                  <c:v>1498274.8251231527</c:v>
                </c:pt>
              </c:numCache>
            </c:numRef>
          </c:val>
        </c:ser>
        <c:axId val="35164492"/>
        <c:axId val="48044973"/>
      </c:barChart>
      <c:catAx>
        <c:axId val="35164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044973"/>
        <c:crosses val="autoZero"/>
        <c:auto val="1"/>
        <c:lblOffset val="100"/>
        <c:noMultiLvlLbl val="0"/>
      </c:catAx>
      <c:valAx>
        <c:axId val="48044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164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3305520.934262948</c:v>
                </c:pt>
                <c:pt idx="1">
                  <c:v>322602.0408163265</c:v>
                </c:pt>
                <c:pt idx="2">
                  <c:v>4029100.2698019804</c:v>
                </c:pt>
                <c:pt idx="3">
                  <c:v>4044951.9714285713</c:v>
                </c:pt>
                <c:pt idx="4">
                  <c:v>3707894.736842105</c:v>
                </c:pt>
              </c:numCache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437575"/>
        <c:crosses val="autoZero"/>
        <c:auto val="1"/>
        <c:lblOffset val="100"/>
        <c:noMultiLvlLbl val="0"/>
      </c:catAx>
      <c:valAx>
        <c:axId val="6643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751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356204.673650282</c:v>
                </c:pt>
                <c:pt idx="1">
                  <c:v>297509.7159940209</c:v>
                </c:pt>
                <c:pt idx="2">
                  <c:v>377863.21014892444</c:v>
                </c:pt>
                <c:pt idx="3">
                  <c:v>340223.752151463</c:v>
                </c:pt>
                <c:pt idx="4">
                  <c:v>445047.61904761905</c:v>
                </c:pt>
              </c:numCache>
            </c:numRef>
          </c:val>
        </c:ser>
        <c:axId val="61067264"/>
        <c:axId val="12734465"/>
      </c:barChart>
      <c:catAx>
        <c:axId val="61067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734465"/>
        <c:crosses val="autoZero"/>
        <c:auto val="1"/>
        <c:lblOffset val="100"/>
        <c:noMultiLvlLbl val="0"/>
      </c:catAx>
      <c:valAx>
        <c:axId val="12734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067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1762953.7441531068</c:v>
                </c:pt>
                <c:pt idx="1">
                  <c:v>1054101.2887613259</c:v>
                </c:pt>
                <c:pt idx="2">
                  <c:v>1939886.8060922762</c:v>
                </c:pt>
                <c:pt idx="3">
                  <c:v>1911217.3531686678</c:v>
                </c:pt>
                <c:pt idx="4">
                  <c:v>1971098.6825543526</c:v>
                </c:pt>
              </c:numCache>
            </c:numRef>
          </c:val>
        </c:ser>
        <c:axId val="47501322"/>
        <c:axId val="24858715"/>
      </c:barChart>
      <c:catAx>
        <c:axId val="47501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858715"/>
        <c:crosses val="autoZero"/>
        <c:auto val="1"/>
        <c:lblOffset val="100"/>
        <c:noMultiLvlLbl val="0"/>
      </c:catAx>
      <c:valAx>
        <c:axId val="24858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501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91759</c:v>
                </c:pt>
                <c:pt idx="1">
                  <c:v>1187</c:v>
                </c:pt>
                <c:pt idx="2">
                  <c:v>180</c:v>
                </c:pt>
                <c:pt idx="3">
                  <c:v>273</c:v>
                </c:pt>
                <c:pt idx="4">
                  <c:v>10050</c:v>
                </c:pt>
                <c:pt idx="5">
                  <c:v>832</c:v>
                </c:pt>
                <c:pt idx="6">
                  <c:v>707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fcb5289-6986-4371-9654-b1984191bfe2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$128.59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d589cc19-56d2-4bb8-a91e-b2f37ffbf2ac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514,530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6531df0f-99ba-485a-ae0c-b3c3fb39b36b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704,735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42e105b-6ed7-4f68-826c-57082caba316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$476,254,323,661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d771cc09-6028-4d53-8b3f-9ce686f4a742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104,988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5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445529</v>
      </c>
      <c r="C6" s="7">
        <f>B6/B$9</f>
        <v>0.865895088721746</v>
      </c>
      <c r="D6" s="14">
        <v>96802100248</v>
      </c>
      <c r="E6" s="7">
        <f>D6/D$9</f>
        <v>0.752778691102373</v>
      </c>
    </row>
    <row r="7" spans="1:5" ht="12.75">
      <c r="A7" s="1" t="s">
        <v>30</v>
      </c>
      <c r="B7" s="6">
        <v>69001</v>
      </c>
      <c r="C7" s="7">
        <f>B7/B$9</f>
        <v>0.13410491127825394</v>
      </c>
      <c r="D7" s="14">
        <v>31790939635</v>
      </c>
      <c r="E7" s="7">
        <f>D7/D$9</f>
        <v>0.24722130889762692</v>
      </c>
    </row>
    <row r="9" spans="1:7" ht="12.75">
      <c r="A9" s="9" t="s">
        <v>12</v>
      </c>
      <c r="B9" s="10">
        <f>SUM(B6:B7)</f>
        <v>514530</v>
      </c>
      <c r="C9" s="29">
        <f>SUM(C6:C7)</f>
        <v>1</v>
      </c>
      <c r="D9" s="15">
        <f>SUM(D6:D7)</f>
        <v>128593039883</v>
      </c>
      <c r="E9" s="29">
        <f>SUM(E6:E7)</f>
        <v>1</v>
      </c>
      <c r="G9" s="54">
        <f>+D9/1000000000</f>
        <v>128.593039883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91759</v>
      </c>
      <c r="C5" s="7">
        <f>B5/B$13</f>
        <v>0.8739951232521812</v>
      </c>
      <c r="D5" s="6">
        <v>514530</v>
      </c>
      <c r="E5" s="7">
        <f>D5/D$13</f>
        <v>0.7301042235733999</v>
      </c>
      <c r="F5" s="14">
        <v>128593039883</v>
      </c>
      <c r="G5" s="7">
        <f>F5/F$13</f>
        <v>0.27000918100752636</v>
      </c>
      <c r="H5" s="14">
        <f>IF(D5=0,"-",+F5/D5)</f>
        <v>249923.3084232212</v>
      </c>
      <c r="I5" s="25"/>
    </row>
    <row r="6" spans="1:8" ht="12.75">
      <c r="A6" s="51" t="s">
        <v>6</v>
      </c>
      <c r="B6" s="6">
        <v>1187</v>
      </c>
      <c r="C6" s="7">
        <f aca="true" t="shared" si="0" ref="C6:C11">B6/B$13</f>
        <v>0.01130605402522193</v>
      </c>
      <c r="D6" s="6">
        <v>4786</v>
      </c>
      <c r="E6" s="7">
        <f aca="true" t="shared" si="1" ref="E6:E11">D6/D$13</f>
        <v>0.0067912052047932915</v>
      </c>
      <c r="F6" s="14">
        <v>5955698092</v>
      </c>
      <c r="G6" s="7">
        <f aca="true" t="shared" si="2" ref="G6:G11">F6/F$13</f>
        <v>0.012505289287912676</v>
      </c>
      <c r="H6" s="14">
        <f aca="true" t="shared" si="3" ref="H6:H11">IF(D6=0,"-",+F6/D6)</f>
        <v>1244399.9356456331</v>
      </c>
    </row>
    <row r="7" spans="1:8" ht="12.75">
      <c r="A7" s="51" t="s">
        <v>7</v>
      </c>
      <c r="B7" s="6">
        <v>180</v>
      </c>
      <c r="C7" s="7">
        <f t="shared" si="0"/>
        <v>0.001714481655046291</v>
      </c>
      <c r="D7" s="6">
        <v>502</v>
      </c>
      <c r="E7" s="7">
        <f t="shared" si="1"/>
        <v>0.0007123244907660326</v>
      </c>
      <c r="F7" s="14">
        <v>1659371509</v>
      </c>
      <c r="G7" s="7">
        <f t="shared" si="2"/>
        <v>0.003484213006706787</v>
      </c>
      <c r="H7" s="14">
        <f t="shared" si="3"/>
        <v>3305520.934262948</v>
      </c>
    </row>
    <row r="8" spans="1:8" ht="12.75">
      <c r="A8" s="51" t="s">
        <v>8</v>
      </c>
      <c r="B8" s="6">
        <v>273</v>
      </c>
      <c r="C8" s="7">
        <f t="shared" si="0"/>
        <v>0.002600297176820208</v>
      </c>
      <c r="D8" s="6">
        <v>2482</v>
      </c>
      <c r="E8" s="7">
        <f t="shared" si="1"/>
        <v>0.003521891207333253</v>
      </c>
      <c r="F8" s="14">
        <v>884100000</v>
      </c>
      <c r="G8" s="7">
        <f t="shared" si="2"/>
        <v>0.0018563610996827535</v>
      </c>
      <c r="H8" s="14">
        <f t="shared" si="3"/>
        <v>356204.673650282</v>
      </c>
    </row>
    <row r="9" spans="1:8" ht="12.75">
      <c r="A9" s="51" t="s">
        <v>9</v>
      </c>
      <c r="B9" s="6">
        <v>10050</v>
      </c>
      <c r="C9" s="7">
        <f t="shared" si="0"/>
        <v>0.09572522574008459</v>
      </c>
      <c r="D9" s="6">
        <v>177915</v>
      </c>
      <c r="E9" s="7">
        <f t="shared" si="1"/>
        <v>0.25245659716063484</v>
      </c>
      <c r="F9" s="14">
        <v>313655915391</v>
      </c>
      <c r="G9" s="7">
        <f t="shared" si="2"/>
        <v>0.6585891188974522</v>
      </c>
      <c r="H9" s="14">
        <f t="shared" si="3"/>
        <v>1762953.7441531068</v>
      </c>
    </row>
    <row r="10" spans="1:8" ht="12.75">
      <c r="A10" s="51" t="s">
        <v>10</v>
      </c>
      <c r="B10" s="6">
        <v>832</v>
      </c>
      <c r="C10" s="7">
        <f t="shared" si="0"/>
        <v>0.0079247152055473</v>
      </c>
      <c r="D10" s="6">
        <v>1613</v>
      </c>
      <c r="E10" s="7">
        <f t="shared" si="1"/>
        <v>0.0022888035928398617</v>
      </c>
      <c r="F10" s="14">
        <v>16281559000</v>
      </c>
      <c r="G10" s="7">
        <f t="shared" si="2"/>
        <v>0.034186690159246275</v>
      </c>
      <c r="H10" s="14">
        <f t="shared" si="3"/>
        <v>10093960.942343459</v>
      </c>
    </row>
    <row r="11" spans="1:8" ht="12.75">
      <c r="A11" s="51" t="s">
        <v>11</v>
      </c>
      <c r="B11" s="6">
        <v>707</v>
      </c>
      <c r="C11" s="7">
        <f t="shared" si="0"/>
        <v>0.006734102945098488</v>
      </c>
      <c r="D11" s="6">
        <v>2907</v>
      </c>
      <c r="E11" s="7">
        <f t="shared" si="1"/>
        <v>0.004124954770232782</v>
      </c>
      <c r="F11" s="14">
        <v>9224639786</v>
      </c>
      <c r="G11" s="7">
        <f t="shared" si="2"/>
        <v>0.019369146541472957</v>
      </c>
      <c r="H11" s="14">
        <f t="shared" si="3"/>
        <v>3173250.700378397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104988</v>
      </c>
      <c r="C13" s="11">
        <f t="shared" si="4"/>
        <v>0.9999999999999999</v>
      </c>
      <c r="D13" s="10">
        <f t="shared" si="4"/>
        <v>704735</v>
      </c>
      <c r="E13" s="12">
        <f t="shared" si="4"/>
        <v>1</v>
      </c>
      <c r="F13" s="15">
        <f t="shared" si="4"/>
        <v>476254323661</v>
      </c>
      <c r="G13" s="12">
        <f t="shared" si="4"/>
        <v>0.9999999999999999</v>
      </c>
      <c r="H13" s="15">
        <f>F13/D13</f>
        <v>675792.0688783727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48386</v>
      </c>
      <c r="C16" s="7">
        <f aca="true" t="shared" si="5" ref="C16:C22">B16/B$24</f>
        <v>0.9019666324913785</v>
      </c>
      <c r="D16" s="6">
        <v>157986</v>
      </c>
      <c r="E16" s="7">
        <f aca="true" t="shared" si="6" ref="E16:E22">D16/D$24</f>
        <v>0.8064624808575804</v>
      </c>
      <c r="F16" s="20">
        <v>38539658566</v>
      </c>
      <c r="G16" s="7">
        <f aca="true" t="shared" si="7" ref="G16:G22">F16/F$24</f>
        <v>0.4973664900504046</v>
      </c>
      <c r="H16" s="20">
        <f aca="true" t="shared" si="8" ref="H16:H22">IF(D16=0,"-",+F16/D16)</f>
        <v>243943.50490549795</v>
      </c>
      <c r="J16" s="8"/>
      <c r="M16" s="1"/>
      <c r="N16" s="1"/>
    </row>
    <row r="17" spans="1:14" ht="12.75">
      <c r="A17" s="1" t="s">
        <v>6</v>
      </c>
      <c r="B17" s="6">
        <v>450</v>
      </c>
      <c r="C17" s="7">
        <f t="shared" si="5"/>
        <v>0.008388479821045763</v>
      </c>
      <c r="D17" s="6">
        <v>1223</v>
      </c>
      <c r="E17" s="7">
        <f t="shared" si="6"/>
        <v>0.006242981112812659</v>
      </c>
      <c r="F17" s="20">
        <v>540265881</v>
      </c>
      <c r="G17" s="7">
        <f t="shared" si="7"/>
        <v>0.006972302166787171</v>
      </c>
      <c r="H17" s="20">
        <f t="shared" si="8"/>
        <v>441754.60425183974</v>
      </c>
      <c r="J17" s="8"/>
      <c r="M17" s="1"/>
      <c r="N17" s="1"/>
    </row>
    <row r="18" spans="1:14" ht="12.75">
      <c r="A18" s="1" t="s">
        <v>7</v>
      </c>
      <c r="B18" s="6">
        <v>51</v>
      </c>
      <c r="C18" s="7">
        <f t="shared" si="5"/>
        <v>0.00095069437971852</v>
      </c>
      <c r="D18" s="6">
        <v>98</v>
      </c>
      <c r="E18" s="7">
        <f t="shared" si="6"/>
        <v>0.0005002552322613578</v>
      </c>
      <c r="F18" s="20">
        <v>31615000</v>
      </c>
      <c r="G18" s="7">
        <f t="shared" si="7"/>
        <v>0.000408001579879475</v>
      </c>
      <c r="H18" s="20">
        <f t="shared" si="8"/>
        <v>322602.0408163265</v>
      </c>
      <c r="J18" s="8"/>
      <c r="M18" s="1"/>
      <c r="N18" s="1"/>
    </row>
    <row r="19" spans="1:14" ht="12.75">
      <c r="A19" s="1" t="s">
        <v>8</v>
      </c>
      <c r="B19" s="6">
        <v>149</v>
      </c>
      <c r="C19" s="7">
        <f t="shared" si="5"/>
        <v>0.0027775188740795974</v>
      </c>
      <c r="D19" s="6">
        <v>669</v>
      </c>
      <c r="E19" s="7">
        <f t="shared" si="6"/>
        <v>0.0034150076569678407</v>
      </c>
      <c r="F19" s="20">
        <v>199034000</v>
      </c>
      <c r="G19" s="7">
        <f t="shared" si="7"/>
        <v>0.0025685967562780777</v>
      </c>
      <c r="H19" s="20">
        <f t="shared" si="8"/>
        <v>297509.7159940209</v>
      </c>
      <c r="J19" s="8"/>
      <c r="M19" s="1"/>
      <c r="N19" s="1"/>
    </row>
    <row r="20" spans="1:14" ht="12.75">
      <c r="A20" s="1" t="s">
        <v>9</v>
      </c>
      <c r="B20" s="6">
        <v>4500</v>
      </c>
      <c r="C20" s="7">
        <f t="shared" si="5"/>
        <v>0.08388479821045763</v>
      </c>
      <c r="D20" s="6">
        <v>35538</v>
      </c>
      <c r="E20" s="7">
        <f t="shared" si="6"/>
        <v>0.18140888208269526</v>
      </c>
      <c r="F20" s="20">
        <v>37460651600</v>
      </c>
      <c r="G20" s="7">
        <f t="shared" si="7"/>
        <v>0.48344156369174707</v>
      </c>
      <c r="H20" s="20">
        <f t="shared" si="8"/>
        <v>1054101.2887613259</v>
      </c>
      <c r="J20" s="8"/>
      <c r="M20" s="1"/>
      <c r="N20" s="1"/>
    </row>
    <row r="21" spans="1:14" ht="12.75">
      <c r="A21" s="1" t="s">
        <v>10</v>
      </c>
      <c r="B21" s="6">
        <v>4</v>
      </c>
      <c r="C21" s="7">
        <f t="shared" si="5"/>
        <v>7.456426507596235E-05</v>
      </c>
      <c r="D21" s="6">
        <v>4</v>
      </c>
      <c r="E21" s="7">
        <f t="shared" si="6"/>
        <v>2.0418580908626852E-05</v>
      </c>
      <c r="F21" s="20">
        <v>14900000</v>
      </c>
      <c r="G21" s="7">
        <f t="shared" si="7"/>
        <v>0.00019228921525238582</v>
      </c>
      <c r="H21" s="20">
        <f t="shared" si="8"/>
        <v>3725000</v>
      </c>
      <c r="J21" s="8"/>
      <c r="M21" s="1"/>
      <c r="N21" s="1"/>
    </row>
    <row r="22" spans="1:14" ht="12.75">
      <c r="A22" s="1" t="s">
        <v>11</v>
      </c>
      <c r="B22" s="6">
        <v>105</v>
      </c>
      <c r="C22" s="7">
        <f t="shared" si="5"/>
        <v>0.0019573119582440117</v>
      </c>
      <c r="D22" s="6">
        <v>382</v>
      </c>
      <c r="E22" s="7">
        <f t="shared" si="6"/>
        <v>0.0019499744767738642</v>
      </c>
      <c r="F22" s="20">
        <v>701320000</v>
      </c>
      <c r="G22" s="7">
        <f t="shared" si="7"/>
        <v>0.009050756539651223</v>
      </c>
      <c r="H22" s="20">
        <f t="shared" si="8"/>
        <v>1835916.2303664922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53645</v>
      </c>
      <c r="C24" s="11">
        <f t="shared" si="9"/>
        <v>1</v>
      </c>
      <c r="D24" s="10">
        <f t="shared" si="9"/>
        <v>195900</v>
      </c>
      <c r="E24" s="11">
        <f t="shared" si="9"/>
        <v>1</v>
      </c>
      <c r="F24" s="21">
        <f t="shared" si="9"/>
        <v>77487445047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91384</v>
      </c>
      <c r="C27" s="7">
        <f>B27/B$35</f>
        <v>0.8737522469116916</v>
      </c>
      <c r="D27" s="6">
        <v>356544</v>
      </c>
      <c r="E27" s="7">
        <f>D27/D$35</f>
        <v>0.7007065158646713</v>
      </c>
      <c r="F27" s="20">
        <v>90053381317</v>
      </c>
      <c r="G27" s="7">
        <f>F27/F$35</f>
        <v>0.22582964169441525</v>
      </c>
      <c r="H27" s="20">
        <f aca="true" t="shared" si="10" ref="H27:H33">IF(D27=0,"-",+F27/D27)</f>
        <v>252572.98206392478</v>
      </c>
      <c r="J27" s="8"/>
    </row>
    <row r="28" spans="1:10" ht="12.75">
      <c r="A28" s="1" t="s">
        <v>6</v>
      </c>
      <c r="B28" s="6">
        <v>1183</v>
      </c>
      <c r="C28" s="7">
        <f aca="true" t="shared" si="11" ref="C28:C33">B28/B$35</f>
        <v>0.011311049068726814</v>
      </c>
      <c r="D28" s="6">
        <v>3563</v>
      </c>
      <c r="E28" s="7">
        <f aca="true" t="shared" si="12" ref="E28:E33">D28/D$35</f>
        <v>0.007002269891025578</v>
      </c>
      <c r="F28" s="20">
        <v>5415432211</v>
      </c>
      <c r="G28" s="7">
        <f aca="true" t="shared" si="13" ref="G28:G33">F28/F$35</f>
        <v>0.013580446374639987</v>
      </c>
      <c r="H28" s="20">
        <f t="shared" si="10"/>
        <v>1519908.0019646366</v>
      </c>
      <c r="J28" s="8"/>
    </row>
    <row r="29" spans="1:10" ht="12.75">
      <c r="A29" s="1" t="s">
        <v>7</v>
      </c>
      <c r="B29" s="6">
        <v>173</v>
      </c>
      <c r="C29" s="7">
        <f t="shared" si="11"/>
        <v>0.0016541094580640227</v>
      </c>
      <c r="D29" s="6">
        <v>404</v>
      </c>
      <c r="E29" s="7">
        <f t="shared" si="12"/>
        <v>0.0007939705405485078</v>
      </c>
      <c r="F29" s="20">
        <v>1627756509</v>
      </c>
      <c r="G29" s="7">
        <f t="shared" si="13"/>
        <v>0.004081975199789956</v>
      </c>
      <c r="H29" s="20">
        <f t="shared" si="10"/>
        <v>4029100.2698019804</v>
      </c>
      <c r="J29" s="8"/>
    </row>
    <row r="30" spans="1:10" ht="12.75">
      <c r="A30" s="1" t="s">
        <v>8</v>
      </c>
      <c r="B30" s="6">
        <v>272</v>
      </c>
      <c r="C30" s="7">
        <f t="shared" si="11"/>
        <v>0.00260068076643592</v>
      </c>
      <c r="D30" s="6">
        <v>1813</v>
      </c>
      <c r="E30" s="7">
        <f t="shared" si="12"/>
        <v>0.00356304106439219</v>
      </c>
      <c r="F30" s="20">
        <v>685066000</v>
      </c>
      <c r="G30" s="7">
        <f t="shared" si="13"/>
        <v>0.0017179611365444746</v>
      </c>
      <c r="H30" s="20">
        <f t="shared" si="10"/>
        <v>377863.21014892444</v>
      </c>
      <c r="J30" s="8"/>
    </row>
    <row r="31" spans="1:10" ht="12.75">
      <c r="A31" s="1" t="s">
        <v>9</v>
      </c>
      <c r="B31" s="6">
        <v>10041</v>
      </c>
      <c r="C31" s="7">
        <f t="shared" si="11"/>
        <v>0.09600527785214365</v>
      </c>
      <c r="D31" s="6">
        <v>142377</v>
      </c>
      <c r="E31" s="7">
        <f t="shared" si="12"/>
        <v>0.2798097615140468</v>
      </c>
      <c r="F31" s="20">
        <v>276195263791</v>
      </c>
      <c r="G31" s="7">
        <f t="shared" si="13"/>
        <v>0.6926233812371178</v>
      </c>
      <c r="H31" s="20">
        <f t="shared" si="10"/>
        <v>1939886.8060922762</v>
      </c>
      <c r="J31" s="8"/>
    </row>
    <row r="32" spans="1:10" ht="12.75">
      <c r="A32" s="1" t="s">
        <v>10</v>
      </c>
      <c r="B32" s="6">
        <v>831</v>
      </c>
      <c r="C32" s="7">
        <f t="shared" si="11"/>
        <v>0.007945462194515623</v>
      </c>
      <c r="D32" s="6">
        <v>1609</v>
      </c>
      <c r="E32" s="7">
        <f t="shared" si="12"/>
        <v>0.003162125246887498</v>
      </c>
      <c r="F32" s="20">
        <v>16266659000</v>
      </c>
      <c r="G32" s="7">
        <f t="shared" si="13"/>
        <v>0.040792402459648276</v>
      </c>
      <c r="H32" s="20">
        <f t="shared" si="10"/>
        <v>10109794.282162834</v>
      </c>
      <c r="J32" s="8"/>
    </row>
    <row r="33" spans="1:10" ht="12.75">
      <c r="A33" s="1" t="s">
        <v>11</v>
      </c>
      <c r="B33" s="6">
        <v>704</v>
      </c>
      <c r="C33" s="7">
        <f t="shared" si="11"/>
        <v>0.006731173748422381</v>
      </c>
      <c r="D33" s="6">
        <v>2525</v>
      </c>
      <c r="E33" s="7">
        <f t="shared" si="12"/>
        <v>0.004962315878428174</v>
      </c>
      <c r="F33" s="20">
        <v>8523319786</v>
      </c>
      <c r="G33" s="7">
        <f t="shared" si="13"/>
        <v>0.021374191897844248</v>
      </c>
      <c r="H33" s="20">
        <f t="shared" si="10"/>
        <v>3375572.1924752477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104588</v>
      </c>
      <c r="C35" s="11">
        <f t="shared" si="14"/>
        <v>1</v>
      </c>
      <c r="D35" s="10">
        <f t="shared" si="14"/>
        <v>508835</v>
      </c>
      <c r="E35" s="11">
        <f t="shared" si="14"/>
        <v>1</v>
      </c>
      <c r="F35" s="21">
        <f t="shared" si="14"/>
        <v>398766878614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82950</v>
      </c>
      <c r="C38" s="7">
        <f aca="true" t="shared" si="15" ref="C38:C44">B38/B$46</f>
        <v>0.8711862626686971</v>
      </c>
      <c r="D38" s="6">
        <v>246187</v>
      </c>
      <c r="E38" s="7">
        <f aca="true" t="shared" si="16" ref="E38:E44">D38/D$46</f>
        <v>0.750698289951943</v>
      </c>
      <c r="F38" s="20">
        <v>55878549523</v>
      </c>
      <c r="G38" s="7">
        <f aca="true" t="shared" si="17" ref="G38:G44">F38/F$46</f>
        <v>0.25187196865893446</v>
      </c>
      <c r="H38" s="20">
        <f aca="true" t="shared" si="18" ref="H38:H44">IF(D38=0,"-",+F38/D38)</f>
        <v>226976.03660225763</v>
      </c>
      <c r="J38" s="8"/>
      <c r="N38" s="1"/>
    </row>
    <row r="39" spans="1:14" ht="12.75">
      <c r="A39" s="1" t="s">
        <v>6</v>
      </c>
      <c r="B39" s="6">
        <v>1150</v>
      </c>
      <c r="C39" s="7">
        <f t="shared" si="15"/>
        <v>0.012077928897757707</v>
      </c>
      <c r="D39" s="6">
        <v>3157</v>
      </c>
      <c r="E39" s="7">
        <f t="shared" si="16"/>
        <v>0.009626643573293</v>
      </c>
      <c r="F39" s="20">
        <v>4807132632</v>
      </c>
      <c r="G39" s="7">
        <f t="shared" si="17"/>
        <v>0.02166809929681655</v>
      </c>
      <c r="H39" s="20">
        <f t="shared" si="18"/>
        <v>1522690.0956604371</v>
      </c>
      <c r="J39" s="8"/>
      <c r="N39" s="1"/>
    </row>
    <row r="40" spans="1:14" ht="12.75">
      <c r="A40" s="1" t="s">
        <v>7</v>
      </c>
      <c r="B40" s="6">
        <v>171</v>
      </c>
      <c r="C40" s="7">
        <f t="shared" si="15"/>
        <v>0.0017959355143622327</v>
      </c>
      <c r="D40" s="6">
        <v>385</v>
      </c>
      <c r="E40" s="7">
        <f t="shared" si="16"/>
        <v>0.0011739809235723172</v>
      </c>
      <c r="F40" s="20">
        <v>1557306509</v>
      </c>
      <c r="G40" s="7">
        <f t="shared" si="17"/>
        <v>0.00701954255390529</v>
      </c>
      <c r="H40" s="20">
        <f t="shared" si="18"/>
        <v>4044951.9714285713</v>
      </c>
      <c r="J40" s="8"/>
      <c r="N40" s="1"/>
    </row>
    <row r="41" spans="1:14" ht="12.75">
      <c r="A41" s="1" t="s">
        <v>8</v>
      </c>
      <c r="B41" s="6">
        <v>251</v>
      </c>
      <c r="C41" s="7">
        <f t="shared" si="15"/>
        <v>0.0026361392637714648</v>
      </c>
      <c r="D41" s="6">
        <v>1162</v>
      </c>
      <c r="E41" s="7">
        <f t="shared" si="16"/>
        <v>0.0035432878784182665</v>
      </c>
      <c r="F41" s="20">
        <v>395340000</v>
      </c>
      <c r="G41" s="7">
        <f t="shared" si="17"/>
        <v>0.0017819908522972194</v>
      </c>
      <c r="H41" s="20">
        <f t="shared" si="18"/>
        <v>340223.752151463</v>
      </c>
      <c r="J41" s="8"/>
      <c r="N41" s="1"/>
    </row>
    <row r="42" spans="1:14" ht="12.75">
      <c r="A42" s="1" t="s">
        <v>9</v>
      </c>
      <c r="B42" s="6">
        <v>9275</v>
      </c>
      <c r="C42" s="7">
        <f t="shared" si="15"/>
        <v>0.0974111221971328</v>
      </c>
      <c r="D42" s="6">
        <v>74211</v>
      </c>
      <c r="E42" s="7">
        <f t="shared" si="16"/>
        <v>0.22629168394603957</v>
      </c>
      <c r="F42" s="20">
        <v>141833350996</v>
      </c>
      <c r="G42" s="7">
        <f t="shared" si="17"/>
        <v>0.6393123236341699</v>
      </c>
      <c r="H42" s="20">
        <f t="shared" si="18"/>
        <v>1911217.3531686678</v>
      </c>
      <c r="J42" s="8"/>
      <c r="N42" s="1"/>
    </row>
    <row r="43" spans="1:14" ht="12.75">
      <c r="A43" s="1" t="s">
        <v>10</v>
      </c>
      <c r="B43" s="6">
        <v>825</v>
      </c>
      <c r="C43" s="7">
        <f t="shared" si="15"/>
        <v>0.008664601165782703</v>
      </c>
      <c r="D43" s="6">
        <v>1188</v>
      </c>
      <c r="E43" s="7">
        <f t="shared" si="16"/>
        <v>0.0036225697070231505</v>
      </c>
      <c r="F43" s="20">
        <v>11767592000</v>
      </c>
      <c r="G43" s="7">
        <f t="shared" si="17"/>
        <v>0.053042295992224264</v>
      </c>
      <c r="H43" s="20">
        <f t="shared" si="18"/>
        <v>9905380.471380472</v>
      </c>
      <c r="J43" s="8"/>
      <c r="N43" s="1"/>
    </row>
    <row r="44" spans="1:14" ht="12.75">
      <c r="A44" s="1" t="s">
        <v>11</v>
      </c>
      <c r="B44" s="6">
        <v>593</v>
      </c>
      <c r="C44" s="7">
        <f t="shared" si="15"/>
        <v>0.00622801029249593</v>
      </c>
      <c r="D44" s="6">
        <v>1654</v>
      </c>
      <c r="E44" s="7">
        <f t="shared" si="16"/>
        <v>0.005043544019710682</v>
      </c>
      <c r="F44" s="20">
        <v>5613719050</v>
      </c>
      <c r="G44" s="7">
        <f t="shared" si="17"/>
        <v>0.02530377901165234</v>
      </c>
      <c r="H44" s="20">
        <f t="shared" si="18"/>
        <v>3394026.0278113666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95215</v>
      </c>
      <c r="C46" s="11">
        <f t="shared" si="19"/>
        <v>1</v>
      </c>
      <c r="D46" s="10">
        <f t="shared" si="19"/>
        <v>327944</v>
      </c>
      <c r="E46" s="11">
        <f t="shared" si="19"/>
        <v>1</v>
      </c>
      <c r="F46" s="10">
        <f t="shared" si="19"/>
        <v>221852990710</v>
      </c>
      <c r="G46" s="11">
        <f t="shared" si="19"/>
        <v>1.0000000000000002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71901</v>
      </c>
      <c r="C49" s="7">
        <f aca="true" t="shared" si="20" ref="C49:C55">B49/B$57</f>
        <v>0.8756774531415558</v>
      </c>
      <c r="D49" s="6">
        <v>110357</v>
      </c>
      <c r="E49" s="7">
        <f aca="true" t="shared" si="21" ref="E49:E55">D49/D$57</f>
        <v>0.6100745752967257</v>
      </c>
      <c r="F49" s="20">
        <v>34174831794</v>
      </c>
      <c r="G49" s="7">
        <f aca="true" t="shared" si="22" ref="G49:G55">F49/F$57</f>
        <v>0.1931721257097946</v>
      </c>
      <c r="H49" s="20">
        <f aca="true" t="shared" si="23" ref="H49:H55">IF(D49=0,"-",+F49/D49)</f>
        <v>309675.2520818797</v>
      </c>
      <c r="J49" s="8"/>
      <c r="N49" s="1"/>
    </row>
    <row r="50" spans="1:14" ht="12.75">
      <c r="A50" s="1" t="s">
        <v>6</v>
      </c>
      <c r="B50" s="6">
        <v>344</v>
      </c>
      <c r="C50" s="7">
        <f t="shared" si="20"/>
        <v>0.004189552911373905</v>
      </c>
      <c r="D50" s="6">
        <v>406</v>
      </c>
      <c r="E50" s="7">
        <f t="shared" si="21"/>
        <v>0.0022444455500826464</v>
      </c>
      <c r="F50" s="20">
        <v>608299579</v>
      </c>
      <c r="G50" s="7">
        <f t="shared" si="22"/>
        <v>0.003438393594798424</v>
      </c>
      <c r="H50" s="20">
        <f t="shared" si="23"/>
        <v>1498274.8251231527</v>
      </c>
      <c r="J50" s="8"/>
      <c r="N50" s="1"/>
    </row>
    <row r="51" spans="1:14" ht="12.75">
      <c r="A51" s="1" t="s">
        <v>7</v>
      </c>
      <c r="B51" s="6">
        <v>19</v>
      </c>
      <c r="C51" s="7">
        <f t="shared" si="20"/>
        <v>0.00023139972475611688</v>
      </c>
      <c r="D51" s="6">
        <v>19</v>
      </c>
      <c r="E51" s="7">
        <f t="shared" si="21"/>
        <v>0.00010503562919105981</v>
      </c>
      <c r="F51" s="20">
        <v>70450000</v>
      </c>
      <c r="G51" s="7">
        <f t="shared" si="22"/>
        <v>0.0003982163347075882</v>
      </c>
      <c r="H51" s="20">
        <f t="shared" si="23"/>
        <v>3707894.736842105</v>
      </c>
      <c r="J51" s="8"/>
      <c r="N51" s="1"/>
    </row>
    <row r="52" spans="1:14" ht="12.75">
      <c r="A52" s="1" t="s">
        <v>8</v>
      </c>
      <c r="B52" s="6">
        <v>227</v>
      </c>
      <c r="C52" s="7">
        <f t="shared" si="20"/>
        <v>0.0027646177641915013</v>
      </c>
      <c r="D52" s="6">
        <v>651</v>
      </c>
      <c r="E52" s="7">
        <f t="shared" si="21"/>
        <v>0.0035988523475463125</v>
      </c>
      <c r="F52" s="20">
        <v>289726000</v>
      </c>
      <c r="G52" s="7">
        <f t="shared" si="22"/>
        <v>0.0016376667961602654</v>
      </c>
      <c r="H52" s="20">
        <f t="shared" si="23"/>
        <v>445047.61904761905</v>
      </c>
      <c r="J52" s="8"/>
      <c r="N52" s="1"/>
    </row>
    <row r="53" spans="1:14" ht="12.75">
      <c r="A53" s="1" t="s">
        <v>9</v>
      </c>
      <c r="B53" s="6">
        <v>8890</v>
      </c>
      <c r="C53" s="7">
        <f t="shared" si="20"/>
        <v>0.1082707133200989</v>
      </c>
      <c r="D53" s="6">
        <v>68166</v>
      </c>
      <c r="E53" s="7">
        <f t="shared" si="21"/>
        <v>0.37683466839146224</v>
      </c>
      <c r="F53" s="20">
        <v>134361912795</v>
      </c>
      <c r="G53" s="7">
        <f t="shared" si="22"/>
        <v>0.7594763440386869</v>
      </c>
      <c r="H53" s="20">
        <f t="shared" si="23"/>
        <v>1971098.6825543526</v>
      </c>
      <c r="J53" s="8"/>
      <c r="N53" s="1"/>
    </row>
    <row r="54" spans="1:14" ht="12.75">
      <c r="A54" s="1" t="s">
        <v>10</v>
      </c>
      <c r="B54" s="6">
        <v>301</v>
      </c>
      <c r="C54" s="7">
        <f t="shared" si="20"/>
        <v>0.0036658587974521674</v>
      </c>
      <c r="D54" s="6">
        <v>421</v>
      </c>
      <c r="E54" s="7">
        <f t="shared" si="21"/>
        <v>0.0023273684152334832</v>
      </c>
      <c r="F54" s="20">
        <v>4499067000</v>
      </c>
      <c r="G54" s="7">
        <f t="shared" si="22"/>
        <v>0.025430829955200348</v>
      </c>
      <c r="H54" s="20">
        <f t="shared" si="23"/>
        <v>10686619.952494062</v>
      </c>
      <c r="J54" s="8"/>
      <c r="N54" s="1"/>
    </row>
    <row r="55" spans="1:14" ht="12.75">
      <c r="A55" s="1" t="s">
        <v>11</v>
      </c>
      <c r="B55" s="6">
        <v>427</v>
      </c>
      <c r="C55" s="7">
        <f t="shared" si="20"/>
        <v>0.005200404340571679</v>
      </c>
      <c r="D55" s="6">
        <v>871</v>
      </c>
      <c r="E55" s="7">
        <f t="shared" si="21"/>
        <v>0.004815054369758584</v>
      </c>
      <c r="F55" s="20">
        <v>2909600736</v>
      </c>
      <c r="G55" s="7">
        <f t="shared" si="22"/>
        <v>0.016446423570651823</v>
      </c>
      <c r="H55" s="20">
        <f t="shared" si="23"/>
        <v>3340528.9735935708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82109</v>
      </c>
      <c r="C57" s="11">
        <f t="shared" si="24"/>
        <v>1</v>
      </c>
      <c r="D57" s="10">
        <f t="shared" si="24"/>
        <v>180891</v>
      </c>
      <c r="E57" s="11">
        <f t="shared" si="24"/>
        <v>1</v>
      </c>
      <c r="F57" s="10">
        <f t="shared" si="24"/>
        <v>176913887904</v>
      </c>
      <c r="G57" s="11">
        <f t="shared" si="24"/>
        <v>0.9999999999999999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2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Ohamilton</cp:lastModifiedBy>
  <cp:lastPrinted>2001-02-08T21:22:29Z</cp:lastPrinted>
  <dcterms:created xsi:type="dcterms:W3CDTF">2000-09-06T18:30:25Z</dcterms:created>
  <dcterms:modified xsi:type="dcterms:W3CDTF">2007-11-05T14:25:30Z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